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01" activeTab="0"/>
  </bookViews>
  <sheets>
    <sheet name="Дамбовая 3" sheetId="1" r:id="rId1"/>
  </sheets>
  <definedNames>
    <definedName name="Excel_BuiltIn_Print_Area">#REF!</definedName>
    <definedName name="Excel_BuiltIn_Print_Area_1_1">#REF!</definedName>
    <definedName name="Excel_BuiltIn_Print_Area_1_1_1">#REF!</definedName>
  </definedNames>
  <calcPr fullCalcOnLoad="1"/>
</workbook>
</file>

<file path=xl/sharedStrings.xml><?xml version="1.0" encoding="utf-8"?>
<sst xmlns="http://schemas.openxmlformats.org/spreadsheetml/2006/main" count="127" uniqueCount="68">
  <si>
    <t xml:space="preserve"> ОТЧЕТ    </t>
  </si>
  <si>
    <t>УПРАВЛЯЮЩЕЙ ОРГАНИЗАЦИИ ООО «Домоуправляющая компания» О ВЫПОЛНЕНИИ</t>
  </si>
  <si>
    <t>ДОГОВОРА УПРАВЛЕНИЯ МНОГОКВАРТИРНЫМ ДОМОМ</t>
  </si>
  <si>
    <t>ПО АДРЕСУ г. Заволжье, ул.Дамбовая д.3</t>
  </si>
  <si>
    <t>ЗА 2011 ГОД</t>
  </si>
  <si>
    <r>
      <t xml:space="preserve">Общая площадь помещений в многоквартирном доме </t>
    </r>
    <r>
      <rPr>
        <b/>
        <sz val="14"/>
        <rFont val="Arial"/>
        <family val="2"/>
      </rPr>
      <t>357,4</t>
    </r>
    <r>
      <rPr>
        <sz val="10"/>
        <rFont val="Arial"/>
        <family val="2"/>
      </rPr>
      <t xml:space="preserve"> кв. м, в том числе площадь помещений, находящихся в муниципальной собственности </t>
    </r>
    <r>
      <rPr>
        <b/>
        <sz val="14"/>
        <rFont val="Arial"/>
        <family val="2"/>
      </rPr>
      <t>308,6</t>
    </r>
    <r>
      <rPr>
        <sz val="10"/>
        <rFont val="Arial"/>
        <family val="2"/>
      </rPr>
      <t xml:space="preserve"> кв. м</t>
    </r>
  </si>
  <si>
    <t>Общая площадь жилых помещений в многоквартирном доме ___________ кв. м</t>
  </si>
  <si>
    <t>Общая площадь нежилых помещений в многоквартирном доме ___________ кв. м</t>
  </si>
  <si>
    <t>Часть1. ФИНАНСОВЫЕ ПОКАЗАТЕЛИ</t>
  </si>
  <si>
    <t xml:space="preserve">Вид показателя         </t>
  </si>
  <si>
    <t>Сумма в   год     (. руб.)</t>
  </si>
  <si>
    <t xml:space="preserve">Стоимость на 1 кв. м общей   площади     (руб./кв. м в  месяц)    </t>
  </si>
  <si>
    <t xml:space="preserve">Стоимость на 1 чел. в месяц  (руб.)    </t>
  </si>
  <si>
    <t>ОСТАТОК ДЕНЕЖНЫХ СРЕДСТВ НА НАЧАЛО ГОДА ПО ТЕКУЩЕМУ  РЕМОНТУ</t>
  </si>
  <si>
    <t xml:space="preserve">1. Начисленные платежи за жилищные  и коммунальные услуги - всего  </t>
  </si>
  <si>
    <t xml:space="preserve">x       </t>
  </si>
  <si>
    <t xml:space="preserve">в том числе:                   </t>
  </si>
  <si>
    <t xml:space="preserve">содержание и ремонт жилья      </t>
  </si>
  <si>
    <t>в т.ч. текущий ремонт</t>
  </si>
  <si>
    <t xml:space="preserve">капитальный ремонт             </t>
  </si>
  <si>
    <t xml:space="preserve">коммунальные услуги - всего    </t>
  </si>
  <si>
    <t xml:space="preserve">водоснабжение                  </t>
  </si>
  <si>
    <t>индивидуально по квартирам</t>
  </si>
  <si>
    <t xml:space="preserve">водоотведение                  </t>
  </si>
  <si>
    <t xml:space="preserve">теплоснабжение                 </t>
  </si>
  <si>
    <t xml:space="preserve">электроснабжение               </t>
  </si>
  <si>
    <t xml:space="preserve">2.Фактические платежи за жилищные и коммунальные услуги - всего  </t>
  </si>
  <si>
    <t xml:space="preserve">доходы     от     собственников помещений                      </t>
  </si>
  <si>
    <t xml:space="preserve">3.Расходы по оказанию коммунальных услуг- всего  </t>
  </si>
  <si>
    <t>4. РАСХОДЫ ПО СОДЕРЖАНИЮ И РЕМОНТУ ОБЩЕГО ИМУЩЕСТВА</t>
  </si>
  <si>
    <t xml:space="preserve">Наименование работ и    услуг     (указывается в       соответствии с договором  управления) </t>
  </si>
  <si>
    <t xml:space="preserve">Периодичность (срок     выполнения)  по факту   </t>
  </si>
  <si>
    <t xml:space="preserve">Стоимость на 1 кв. м    общей     площади    (руб./кв. м  в месяц) в  соответствии с договором  управления </t>
  </si>
  <si>
    <t xml:space="preserve">Расходы по содержанию жилья за год общей площади </t>
  </si>
  <si>
    <t>Обслуживание общестроит.конструкций</t>
  </si>
  <si>
    <t>2 раза в год</t>
  </si>
  <si>
    <t>Содержание придомовой территории</t>
  </si>
  <si>
    <t>250 раз в год</t>
  </si>
  <si>
    <t>Вывоз и утилизация ТБО</t>
  </si>
  <si>
    <t>Проверка дымоходов и вентканалов</t>
  </si>
  <si>
    <t>Обслуживание по эл/снабжению</t>
  </si>
  <si>
    <t>4 раза в год</t>
  </si>
  <si>
    <t xml:space="preserve">Обслуживание внутридомовых систем  </t>
  </si>
  <si>
    <t xml:space="preserve">Аварийное обслуживание </t>
  </si>
  <si>
    <t>По мере поступления заявки</t>
  </si>
  <si>
    <t>Управление многоквартирным домом</t>
  </si>
  <si>
    <t>ежедневно</t>
  </si>
  <si>
    <t>Подготовка к сезонной эксплуатации</t>
  </si>
  <si>
    <t>проверка газового оборудования</t>
  </si>
  <si>
    <t>раз в3 года</t>
  </si>
  <si>
    <t>Итого расходы по содержанию</t>
  </si>
  <si>
    <t>КАП.И ТЕКУЩИЙ РЕМОНТ</t>
  </si>
  <si>
    <t>ИТОГО на КАП. И ТЕКУЩИЙ РЕМОНТ</t>
  </si>
  <si>
    <t>СПРАВОЧНО: Средства полученные от Администрации г. Заволжья на ремонт муниципального жилья</t>
  </si>
  <si>
    <t>ИТОГО РАСХОДЫ ПО СОДЕРЖАНИЮ И  ОБЩЕГО ИМУЩЕСТВА</t>
  </si>
  <si>
    <t>5.ОСТАТОК ДЕНЕЖНЫХ СРЕДСТВ НА КОНЕЦ ОТЧЕТНОГОПЕРИОДА ПО ТЕКУЩЕМУ РЕМОНТУ</t>
  </si>
  <si>
    <t>6.СПРАВОЧНО: ЗАДОЛЖЕННОСТЬ ЖИТЕЛЕЙ ЗА ЖИЛИЩНЫЕ И КОМУНАЛЬНЫЕ УСЛУГИ-ВСЕГО</t>
  </si>
  <si>
    <t>7. ОСНОВАНИЯ ДЛЯ ВЗИМАНИЯ ПЛАТЫ ЗА ЖИЛОЕ ПОМЕЩЕНИЕ И КОММУНАЛЬНЫЕ УСЛУГИ И ЕЕ РАЗМЕР</t>
  </si>
  <si>
    <t>Вид услуг (работ)</t>
  </si>
  <si>
    <t>Основание для взимания платы за жилое помещении и коммунальные услуги</t>
  </si>
  <si>
    <t>Размер платы</t>
  </si>
  <si>
    <t>Единица измерения</t>
  </si>
  <si>
    <t>Решение думы города Заволжье № 200 от 30.11.2010г.</t>
  </si>
  <si>
    <t>руб/кв .м в месяц</t>
  </si>
  <si>
    <t>Решение РСТ Нижегородской области то 30.11.10. №42/132</t>
  </si>
  <si>
    <t>руб/куб.м в месяц</t>
  </si>
  <si>
    <t>Руководитель управляющей организации /____________________________________/_____________________________________________</t>
  </si>
  <si>
    <t>М.П.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</si>
</sst>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"/>
    <numFmt numFmtId="166" formatCode="0.00"/>
    <numFmt numFmtId="167" formatCode="0.00%"/>
    <numFmt numFmtId="168" formatCode="#,##0.00;\-#,##0.00"/>
    <numFmt numFmtId="169" formatCode="#,###.00"/>
  </numFmts>
  <fonts count="10">
    <font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10"/>
      <color indexed="16"/>
      <name val="Arial"/>
      <family val="2"/>
    </font>
    <font>
      <b/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3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justify"/>
    </xf>
    <xf numFmtId="164" fontId="3" fillId="0" borderId="0" xfId="0" applyFont="1" applyAlignment="1">
      <alignment/>
    </xf>
    <xf numFmtId="164" fontId="3" fillId="0" borderId="0" xfId="0" applyFont="1" applyBorder="1" applyAlignment="1">
      <alignment wrapText="1"/>
    </xf>
    <xf numFmtId="164" fontId="1" fillId="0" borderId="0" xfId="0" applyFont="1" applyAlignment="1">
      <alignment/>
    </xf>
    <xf numFmtId="164" fontId="3" fillId="0" borderId="1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3" fillId="0" borderId="1" xfId="0" applyFont="1" applyBorder="1" applyAlignment="1">
      <alignment wrapText="1"/>
    </xf>
    <xf numFmtId="164" fontId="5" fillId="0" borderId="1" xfId="0" applyFont="1" applyBorder="1" applyAlignment="1">
      <alignment/>
    </xf>
    <xf numFmtId="164" fontId="5" fillId="0" borderId="2" xfId="0" applyFont="1" applyBorder="1" applyAlignment="1">
      <alignment/>
    </xf>
    <xf numFmtId="164" fontId="6" fillId="0" borderId="0" xfId="0" applyFont="1" applyAlignment="1">
      <alignment/>
    </xf>
    <xf numFmtId="164" fontId="1" fillId="0" borderId="1" xfId="0" applyFont="1" applyBorder="1" applyAlignment="1">
      <alignment wrapText="1"/>
    </xf>
    <xf numFmtId="165" fontId="5" fillId="0" borderId="1" xfId="0" applyNumberFormat="1" applyFont="1" applyBorder="1" applyAlignment="1">
      <alignment/>
    </xf>
    <xf numFmtId="164" fontId="6" fillId="0" borderId="0" xfId="0" applyNumberFormat="1" applyFont="1" applyAlignment="1">
      <alignment/>
    </xf>
    <xf numFmtId="166" fontId="5" fillId="0" borderId="1" xfId="0" applyNumberFormat="1" applyFont="1" applyBorder="1" applyAlignment="1">
      <alignment/>
    </xf>
    <xf numFmtId="166" fontId="7" fillId="0" borderId="2" xfId="0" applyNumberFormat="1" applyFont="1" applyBorder="1" applyAlignment="1">
      <alignment/>
    </xf>
    <xf numFmtId="166" fontId="5" fillId="0" borderId="2" xfId="0" applyNumberFormat="1" applyFont="1" applyBorder="1" applyAlignment="1">
      <alignment/>
    </xf>
    <xf numFmtId="167" fontId="6" fillId="0" borderId="0" xfId="0" applyNumberFormat="1" applyFont="1" applyAlignment="1">
      <alignment/>
    </xf>
    <xf numFmtId="164" fontId="2" fillId="0" borderId="1" xfId="0" applyFont="1" applyBorder="1" applyAlignment="1">
      <alignment wrapText="1"/>
    </xf>
    <xf numFmtId="164" fontId="5" fillId="0" borderId="0" xfId="0" applyFont="1" applyAlignment="1">
      <alignment/>
    </xf>
    <xf numFmtId="164" fontId="2" fillId="0" borderId="0" xfId="0" applyFont="1" applyBorder="1" applyAlignment="1">
      <alignment horizontal="left" wrapText="1"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8" fillId="0" borderId="0" xfId="0" applyFont="1" applyAlignment="1">
      <alignment/>
    </xf>
    <xf numFmtId="164" fontId="0" fillId="0" borderId="0" xfId="0" applyFont="1" applyBorder="1" applyAlignment="1">
      <alignment wrapText="1"/>
    </xf>
    <xf numFmtId="166" fontId="5" fillId="0" borderId="1" xfId="0" applyNumberFormat="1" applyFont="1" applyFill="1" applyBorder="1" applyAlignment="1">
      <alignment/>
    </xf>
    <xf numFmtId="168" fontId="5" fillId="0" borderId="2" xfId="0" applyNumberFormat="1" applyFont="1" applyBorder="1" applyAlignment="1">
      <alignment/>
    </xf>
    <xf numFmtId="164" fontId="6" fillId="0" borderId="1" xfId="0" applyFont="1" applyBorder="1" applyAlignment="1">
      <alignment/>
    </xf>
    <xf numFmtId="164" fontId="6" fillId="0" borderId="2" xfId="0" applyFont="1" applyBorder="1" applyAlignment="1">
      <alignment/>
    </xf>
    <xf numFmtId="164" fontId="0" fillId="0" borderId="0" xfId="0" applyFont="1" applyBorder="1" applyAlignment="1">
      <alignment/>
    </xf>
    <xf numFmtId="164" fontId="5" fillId="0" borderId="3" xfId="0" applyFont="1" applyBorder="1" applyAlignment="1">
      <alignment/>
    </xf>
    <xf numFmtId="168" fontId="5" fillId="0" borderId="3" xfId="0" applyNumberFormat="1" applyFont="1" applyBorder="1" applyAlignment="1">
      <alignment/>
    </xf>
    <xf numFmtId="164" fontId="6" fillId="0" borderId="3" xfId="0" applyFont="1" applyBorder="1" applyAlignment="1">
      <alignment/>
    </xf>
    <xf numFmtId="164" fontId="6" fillId="0" borderId="4" xfId="0" applyFont="1" applyBorder="1" applyAlignment="1">
      <alignment/>
    </xf>
    <xf numFmtId="166" fontId="5" fillId="0" borderId="3" xfId="0" applyNumberFormat="1" applyFont="1" applyBorder="1" applyAlignment="1">
      <alignment/>
    </xf>
    <xf numFmtId="168" fontId="5" fillId="0" borderId="3" xfId="0" applyNumberFormat="1" applyFont="1" applyFill="1" applyBorder="1" applyAlignment="1">
      <alignment/>
    </xf>
    <xf numFmtId="164" fontId="6" fillId="0" borderId="0" xfId="0" applyFont="1" applyBorder="1" applyAlignment="1">
      <alignment/>
    </xf>
    <xf numFmtId="164" fontId="3" fillId="0" borderId="2" xfId="0" applyFont="1" applyFill="1" applyBorder="1" applyAlignment="1">
      <alignment/>
    </xf>
    <xf numFmtId="164" fontId="5" fillId="0" borderId="3" xfId="0" applyFont="1" applyFill="1" applyBorder="1" applyAlignment="1">
      <alignment/>
    </xf>
    <xf numFmtId="164" fontId="3" fillId="0" borderId="3" xfId="0" applyFont="1" applyFill="1" applyBorder="1" applyAlignment="1">
      <alignment/>
    </xf>
    <xf numFmtId="164" fontId="0" fillId="0" borderId="3" xfId="0" applyFont="1" applyBorder="1" applyAlignment="1">
      <alignment/>
    </xf>
    <xf numFmtId="164" fontId="3" fillId="0" borderId="2" xfId="0" applyFont="1" applyBorder="1" applyAlignment="1">
      <alignment horizontal="left"/>
    </xf>
    <xf numFmtId="169" fontId="5" fillId="0" borderId="2" xfId="0" applyNumberFormat="1" applyFont="1" applyBorder="1" applyAlignment="1">
      <alignment/>
    </xf>
    <xf numFmtId="169" fontId="0" fillId="0" borderId="0" xfId="0" applyNumberFormat="1" applyBorder="1" applyAlignment="1">
      <alignment/>
    </xf>
    <xf numFmtId="169" fontId="1" fillId="0" borderId="2" xfId="0" applyNumberFormat="1" applyFont="1" applyBorder="1" applyAlignment="1">
      <alignment/>
    </xf>
    <xf numFmtId="166" fontId="1" fillId="0" borderId="2" xfId="0" applyNumberFormat="1" applyFont="1" applyBorder="1" applyAlignment="1">
      <alignment/>
    </xf>
    <xf numFmtId="164" fontId="2" fillId="0" borderId="2" xfId="0" applyFont="1" applyBorder="1" applyAlignment="1">
      <alignment horizontal="left" wrapText="1"/>
    </xf>
    <xf numFmtId="164" fontId="5" fillId="0" borderId="0" xfId="0" applyFont="1" applyBorder="1" applyAlignment="1">
      <alignment horizontal="left"/>
    </xf>
    <xf numFmtId="169" fontId="1" fillId="0" borderId="0" xfId="0" applyNumberFormat="1" applyFont="1" applyBorder="1" applyAlignment="1">
      <alignment/>
    </xf>
    <xf numFmtId="164" fontId="3" fillId="0" borderId="0" xfId="0" applyFont="1" applyBorder="1" applyAlignment="1">
      <alignment horizontal="left"/>
    </xf>
    <xf numFmtId="169" fontId="5" fillId="0" borderId="2" xfId="0" applyNumberFormat="1" applyFont="1" applyBorder="1" applyAlignment="1">
      <alignment horizontal="right"/>
    </xf>
    <xf numFmtId="165" fontId="5" fillId="0" borderId="1" xfId="0" applyNumberFormat="1" applyFont="1" applyBorder="1" applyAlignment="1">
      <alignment horizontal="right"/>
    </xf>
    <xf numFmtId="165" fontId="5" fillId="0" borderId="2" xfId="0" applyNumberFormat="1" applyFont="1" applyBorder="1" applyAlignment="1">
      <alignment horizontal="right"/>
    </xf>
    <xf numFmtId="164" fontId="3" fillId="0" borderId="1" xfId="0" applyFont="1" applyBorder="1" applyAlignment="1">
      <alignment horizontal="left" vertical="center"/>
    </xf>
    <xf numFmtId="164" fontId="9" fillId="0" borderId="0" xfId="0" applyFont="1" applyBorder="1" applyAlignment="1">
      <alignment horizontal="left" wrapText="1"/>
    </xf>
    <xf numFmtId="164" fontId="3" fillId="0" borderId="2" xfId="0" applyFont="1" applyBorder="1" applyAlignment="1">
      <alignment horizontal="center" vertical="center"/>
    </xf>
    <xf numFmtId="164" fontId="3" fillId="0" borderId="5" xfId="0" applyFont="1" applyBorder="1" applyAlignment="1">
      <alignment horizontal="center" vertical="center" wrapText="1"/>
    </xf>
    <xf numFmtId="169" fontId="3" fillId="0" borderId="2" xfId="0" applyNumberFormat="1" applyFont="1" applyBorder="1" applyAlignment="1">
      <alignment horizontal="center"/>
    </xf>
    <xf numFmtId="164" fontId="3" fillId="0" borderId="2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8"/>
  <sheetViews>
    <sheetView tabSelected="1" zoomScale="80" zoomScaleNormal="80" workbookViewId="0" topLeftCell="A43">
      <selection activeCell="D68" sqref="D68"/>
    </sheetView>
  </sheetViews>
  <sheetFormatPr defaultColWidth="12.57421875" defaultRowHeight="12.75"/>
  <cols>
    <col min="1" max="1" width="50.421875" style="0" customWidth="1"/>
    <col min="2" max="2" width="30.8515625" style="0" customWidth="1"/>
    <col min="3" max="3" width="27.57421875" style="0" customWidth="1"/>
    <col min="4" max="4" width="31.57421875" style="0" customWidth="1"/>
    <col min="5" max="5" width="16.8515625" style="0" customWidth="1"/>
    <col min="6" max="7" width="0" style="0" hidden="1" customWidth="1"/>
    <col min="8" max="8" width="11.57421875" style="0" customWidth="1"/>
    <col min="9" max="9" width="5.28125" style="0" customWidth="1"/>
    <col min="10" max="10" width="30.00390625" style="0" customWidth="1"/>
    <col min="11" max="12" width="23.28125" style="0" customWidth="1"/>
    <col min="13" max="13" width="6.57421875" style="0" customWidth="1"/>
    <col min="14" max="14" width="7.00390625" style="0" customWidth="1"/>
    <col min="15" max="16384" width="11.57421875" style="0" customWidth="1"/>
  </cols>
  <sheetData>
    <row r="1" spans="1:4" ht="12.75">
      <c r="A1" s="1" t="s">
        <v>0</v>
      </c>
      <c r="B1" s="1"/>
      <c r="C1" s="1"/>
      <c r="D1" s="1"/>
    </row>
    <row r="2" spans="1:4" ht="12.75">
      <c r="A2" s="1" t="s">
        <v>1</v>
      </c>
      <c r="B2" s="1"/>
      <c r="C2" s="1"/>
      <c r="D2" s="1"/>
    </row>
    <row r="3" spans="1:4" ht="12.75">
      <c r="A3" s="1" t="s">
        <v>2</v>
      </c>
      <c r="B3" s="1"/>
      <c r="C3" s="1"/>
      <c r="D3" s="1"/>
    </row>
    <row r="4" spans="1:4" ht="12.75">
      <c r="A4" s="2" t="s">
        <v>3</v>
      </c>
      <c r="B4" s="2"/>
      <c r="C4" s="2"/>
      <c r="D4" s="2"/>
    </row>
    <row r="5" spans="1:4" ht="12.75">
      <c r="A5" s="2" t="s">
        <v>4</v>
      </c>
      <c r="B5" s="2"/>
      <c r="C5" s="2"/>
      <c r="D5" s="2"/>
    </row>
    <row r="6" spans="1:4" ht="9" customHeight="1">
      <c r="A6" s="3"/>
      <c r="B6" s="4"/>
      <c r="C6" s="4"/>
      <c r="D6" s="4"/>
    </row>
    <row r="7" spans="1:4" ht="36.75" customHeight="1">
      <c r="A7" s="5" t="s">
        <v>5</v>
      </c>
      <c r="B7" s="5"/>
      <c r="C7" s="5"/>
      <c r="D7" s="5"/>
    </row>
    <row r="8" spans="1:4" ht="12.75">
      <c r="A8" s="4" t="s">
        <v>6</v>
      </c>
      <c r="B8" s="4"/>
      <c r="C8" s="4"/>
      <c r="D8" s="4"/>
    </row>
    <row r="9" spans="1:4" ht="12.75">
      <c r="A9" s="4" t="s">
        <v>7</v>
      </c>
      <c r="B9" s="4"/>
      <c r="C9" s="4"/>
      <c r="D9" s="4"/>
    </row>
    <row r="10" spans="1:4" ht="12.75">
      <c r="A10" s="4"/>
      <c r="B10" s="4"/>
      <c r="C10" s="4"/>
      <c r="D10" s="4"/>
    </row>
    <row r="11" spans="1:4" ht="12.75">
      <c r="A11" s="6" t="s">
        <v>8</v>
      </c>
      <c r="B11" s="4"/>
      <c r="C11" s="4"/>
      <c r="D11" s="4"/>
    </row>
    <row r="12" spans="1:4" ht="12.75">
      <c r="A12" s="3"/>
      <c r="B12" s="4"/>
      <c r="C12" s="4"/>
      <c r="D12" s="4"/>
    </row>
    <row r="13" spans="1:4" ht="12.75">
      <c r="A13" s="7" t="s">
        <v>9</v>
      </c>
      <c r="B13" s="7" t="s">
        <v>10</v>
      </c>
      <c r="C13" s="7" t="s">
        <v>11</v>
      </c>
      <c r="D13" s="8" t="s">
        <v>12</v>
      </c>
    </row>
    <row r="14" spans="1:4" ht="12.75">
      <c r="A14" s="9">
        <v>1</v>
      </c>
      <c r="B14" s="9">
        <v>2</v>
      </c>
      <c r="C14" s="9">
        <v>3</v>
      </c>
      <c r="D14" s="10">
        <v>4</v>
      </c>
    </row>
    <row r="15" spans="1:8" ht="12.75">
      <c r="A15" s="11" t="s">
        <v>13</v>
      </c>
      <c r="B15" s="12">
        <v>-5037.76</v>
      </c>
      <c r="C15" s="12"/>
      <c r="D15" s="13"/>
      <c r="E15" s="14"/>
      <c r="F15" s="14"/>
      <c r="G15" s="14"/>
      <c r="H15" s="14"/>
    </row>
    <row r="16" spans="1:8" ht="12.75">
      <c r="A16" s="15" t="s">
        <v>14</v>
      </c>
      <c r="B16" s="16">
        <f>B18+B21+B20</f>
        <v>77785.7</v>
      </c>
      <c r="C16" s="12" t="s">
        <v>15</v>
      </c>
      <c r="D16" s="13" t="s">
        <v>15</v>
      </c>
      <c r="E16" s="17">
        <f>SUM(E17:E25)</f>
        <v>1.318040205333371</v>
      </c>
      <c r="F16" s="14"/>
      <c r="G16" s="14"/>
      <c r="H16" s="14"/>
    </row>
    <row r="17" spans="1:8" ht="12.75">
      <c r="A17" s="9" t="s">
        <v>16</v>
      </c>
      <c r="B17" s="16"/>
      <c r="C17" s="12"/>
      <c r="D17" s="13"/>
      <c r="E17" s="14"/>
      <c r="F17" s="14"/>
      <c r="G17" s="14"/>
      <c r="H17" s="14"/>
    </row>
    <row r="18" spans="1:8" ht="12.75">
      <c r="A18" s="9" t="s">
        <v>17</v>
      </c>
      <c r="B18" s="16">
        <v>51465.6</v>
      </c>
      <c r="C18" s="18">
        <v>12</v>
      </c>
      <c r="D18" s="13" t="s">
        <v>15</v>
      </c>
      <c r="E18" s="17">
        <f>B18/B16*1</f>
        <v>0.661633179363302</v>
      </c>
      <c r="F18" s="14"/>
      <c r="G18" s="14"/>
      <c r="H18" s="14"/>
    </row>
    <row r="19" spans="1:8" ht="12.75">
      <c r="A19" s="9" t="s">
        <v>18</v>
      </c>
      <c r="B19" s="16">
        <v>600.43</v>
      </c>
      <c r="C19" s="18">
        <v>0.14</v>
      </c>
      <c r="D19" s="13"/>
      <c r="E19" s="14"/>
      <c r="F19" s="14"/>
      <c r="G19" s="14"/>
      <c r="H19" s="14"/>
    </row>
    <row r="20" spans="1:8" ht="12.75">
      <c r="A20" s="9" t="s">
        <v>19</v>
      </c>
      <c r="B20" s="16">
        <v>1581.12</v>
      </c>
      <c r="C20" s="18">
        <v>2.7</v>
      </c>
      <c r="D20" s="13" t="s">
        <v>15</v>
      </c>
      <c r="E20" s="14">
        <f>B20/B16*1</f>
        <v>0.02032661530332696</v>
      </c>
      <c r="F20" s="14"/>
      <c r="G20" s="14"/>
      <c r="H20" s="14"/>
    </row>
    <row r="21" spans="1:8" ht="12.75">
      <c r="A21" s="9" t="s">
        <v>20</v>
      </c>
      <c r="B21" s="16">
        <f>SUM(B23:B26)</f>
        <v>24738.98</v>
      </c>
      <c r="C21" s="12" t="s">
        <v>15</v>
      </c>
      <c r="D21" s="13" t="s">
        <v>15</v>
      </c>
      <c r="E21" s="17">
        <f>B21/B16*1</f>
        <v>0.3180402053333711</v>
      </c>
      <c r="F21" s="14"/>
      <c r="G21" s="14"/>
      <c r="H21" s="14"/>
    </row>
    <row r="22" spans="1:8" ht="12.75">
      <c r="A22" s="9" t="s">
        <v>16</v>
      </c>
      <c r="B22" s="16"/>
      <c r="C22" s="12"/>
      <c r="D22" s="13"/>
      <c r="E22" s="17">
        <f>B22/B16*1</f>
        <v>0</v>
      </c>
      <c r="F22" s="14"/>
      <c r="G22" s="14"/>
      <c r="H22" s="14"/>
    </row>
    <row r="23" spans="1:8" ht="12.75">
      <c r="A23" s="9" t="s">
        <v>21</v>
      </c>
      <c r="B23" s="16">
        <v>11495.99</v>
      </c>
      <c r="C23" s="12" t="s">
        <v>15</v>
      </c>
      <c r="D23" s="19" t="s">
        <v>22</v>
      </c>
      <c r="E23" s="17">
        <f>B23/B16*1</f>
        <v>0.1477905321929352</v>
      </c>
      <c r="F23" s="14"/>
      <c r="G23" s="14"/>
      <c r="H23" s="14"/>
    </row>
    <row r="24" spans="1:8" ht="12.75">
      <c r="A24" s="9" t="s">
        <v>23</v>
      </c>
      <c r="B24" s="16">
        <v>13242.99</v>
      </c>
      <c r="C24" s="12" t="s">
        <v>15</v>
      </c>
      <c r="D24" s="19" t="s">
        <v>22</v>
      </c>
      <c r="E24" s="17">
        <f>B24/B16*1</f>
        <v>0.17024967314043585</v>
      </c>
      <c r="F24" s="14"/>
      <c r="G24" s="14"/>
      <c r="H24" s="14"/>
    </row>
    <row r="25" spans="1:8" ht="12.75">
      <c r="A25" s="9" t="s">
        <v>24</v>
      </c>
      <c r="B25" s="16">
        <v>0</v>
      </c>
      <c r="C25" s="12">
        <v>24.74</v>
      </c>
      <c r="D25" s="20"/>
      <c r="E25" s="17">
        <f>B25/B16*1</f>
        <v>0</v>
      </c>
      <c r="F25" s="14"/>
      <c r="G25" s="14"/>
      <c r="H25" s="14"/>
    </row>
    <row r="26" spans="1:8" ht="12.75">
      <c r="A26" s="9" t="s">
        <v>25</v>
      </c>
      <c r="B26" s="16"/>
      <c r="C26" s="12" t="s">
        <v>15</v>
      </c>
      <c r="D26" s="13"/>
      <c r="E26" s="14"/>
      <c r="F26" s="14"/>
      <c r="G26" s="14"/>
      <c r="H26" s="14"/>
    </row>
    <row r="27" spans="1:8" ht="12.75">
      <c r="A27" s="15" t="s">
        <v>26</v>
      </c>
      <c r="B27" s="16">
        <v>83247.14</v>
      </c>
      <c r="C27" s="12" t="s">
        <v>15</v>
      </c>
      <c r="D27" s="13" t="s">
        <v>15</v>
      </c>
      <c r="E27" s="21">
        <f>B27/B16</f>
        <v>1.0702113627569079</v>
      </c>
      <c r="F27" s="14"/>
      <c r="G27" s="14"/>
      <c r="H27" s="14"/>
    </row>
    <row r="28" spans="1:4" ht="12.75">
      <c r="A28" s="9" t="s">
        <v>27</v>
      </c>
      <c r="B28" s="16">
        <f>B30+B32+B31</f>
        <v>83247.14</v>
      </c>
      <c r="C28" s="12" t="s">
        <v>15</v>
      </c>
      <c r="D28" s="13" t="s">
        <v>15</v>
      </c>
    </row>
    <row r="29" spans="1:4" ht="12.75">
      <c r="A29" s="9" t="s">
        <v>16</v>
      </c>
      <c r="B29" s="16"/>
      <c r="C29" s="12"/>
      <c r="D29" s="13"/>
    </row>
    <row r="30" spans="1:4" ht="12.75">
      <c r="A30" s="9" t="s">
        <v>17</v>
      </c>
      <c r="B30" s="16">
        <f>B18*E27</f>
        <v>55079.06991110191</v>
      </c>
      <c r="C30" s="12"/>
      <c r="D30" s="13" t="s">
        <v>15</v>
      </c>
    </row>
    <row r="31" spans="1:4" ht="12.75">
      <c r="A31" s="9" t="s">
        <v>19</v>
      </c>
      <c r="B31" s="16">
        <f>B20*E27</f>
        <v>1692.132589882202</v>
      </c>
      <c r="C31" s="16"/>
      <c r="D31" s="13" t="s">
        <v>15</v>
      </c>
    </row>
    <row r="32" spans="1:4" ht="12.75">
      <c r="A32" s="9" t="s">
        <v>20</v>
      </c>
      <c r="B32" s="16">
        <f>B21*E27</f>
        <v>26475.937499015887</v>
      </c>
      <c r="C32" s="12" t="s">
        <v>15</v>
      </c>
      <c r="D32" s="13" t="s">
        <v>15</v>
      </c>
    </row>
    <row r="33" spans="1:4" ht="12.75">
      <c r="A33" s="9" t="s">
        <v>16</v>
      </c>
      <c r="B33" s="16"/>
      <c r="C33" s="12"/>
      <c r="D33" s="13"/>
    </row>
    <row r="34" spans="1:4" ht="12.75">
      <c r="A34" s="9" t="s">
        <v>21</v>
      </c>
      <c r="B34" s="16">
        <f>B23*E27</f>
        <v>12303.139124139785</v>
      </c>
      <c r="C34" s="12" t="s">
        <v>15</v>
      </c>
      <c r="D34" s="13"/>
    </row>
    <row r="35" spans="1:4" ht="12.75">
      <c r="A35" s="9" t="s">
        <v>23</v>
      </c>
      <c r="B35" s="16">
        <f>B24*E27</f>
        <v>14172.798374876103</v>
      </c>
      <c r="C35" s="12" t="s">
        <v>15</v>
      </c>
      <c r="D35" s="13"/>
    </row>
    <row r="36" spans="1:4" ht="12.75">
      <c r="A36" s="9" t="s">
        <v>24</v>
      </c>
      <c r="B36" s="16">
        <f>B25*E27</f>
        <v>0</v>
      </c>
      <c r="C36" s="12"/>
      <c r="D36" s="13"/>
    </row>
    <row r="37" spans="1:4" ht="12.75">
      <c r="A37" s="9" t="s">
        <v>25</v>
      </c>
      <c r="B37" s="16">
        <f>B26*E27</f>
        <v>0</v>
      </c>
      <c r="C37" s="12" t="s">
        <v>15</v>
      </c>
      <c r="D37" s="13"/>
    </row>
    <row r="38" spans="1:4" ht="12.75">
      <c r="A38" s="22" t="s">
        <v>28</v>
      </c>
      <c r="B38" s="16">
        <f>SUM(B40:B43)</f>
        <v>26475.93749901589</v>
      </c>
      <c r="C38" s="12" t="s">
        <v>15</v>
      </c>
      <c r="D38" s="13" t="s">
        <v>15</v>
      </c>
    </row>
    <row r="39" spans="1:4" ht="12.75">
      <c r="A39" s="9" t="s">
        <v>16</v>
      </c>
      <c r="B39" s="16"/>
      <c r="C39" s="12"/>
      <c r="D39" s="13"/>
    </row>
    <row r="40" spans="1:4" ht="12.75">
      <c r="A40" s="9" t="s">
        <v>21</v>
      </c>
      <c r="B40" s="16">
        <f>B34</f>
        <v>12303.139124139785</v>
      </c>
      <c r="C40" s="12" t="s">
        <v>15</v>
      </c>
      <c r="D40" s="13"/>
    </row>
    <row r="41" spans="1:4" ht="12.75">
      <c r="A41" s="9" t="s">
        <v>23</v>
      </c>
      <c r="B41" s="16">
        <f>B35</f>
        <v>14172.798374876103</v>
      </c>
      <c r="C41" s="12" t="s">
        <v>15</v>
      </c>
      <c r="D41" s="13"/>
    </row>
    <row r="42" spans="1:4" ht="12.75">
      <c r="A42" s="9" t="s">
        <v>24</v>
      </c>
      <c r="B42" s="16">
        <f>B36</f>
        <v>0</v>
      </c>
      <c r="C42" s="12"/>
      <c r="D42" s="13"/>
    </row>
    <row r="43" spans="1:4" ht="12.75">
      <c r="A43" s="9" t="s">
        <v>25</v>
      </c>
      <c r="B43" s="16">
        <f>B37</f>
        <v>0</v>
      </c>
      <c r="C43" s="12" t="s">
        <v>15</v>
      </c>
      <c r="D43" s="13"/>
    </row>
    <row r="44" spans="1:4" ht="12.75">
      <c r="A44" s="4"/>
      <c r="B44" s="23"/>
      <c r="C44" s="23"/>
      <c r="D44" s="23"/>
    </row>
    <row r="45" spans="1:10" ht="13.5" customHeight="1">
      <c r="A45" s="24" t="s">
        <v>29</v>
      </c>
      <c r="B45" s="24"/>
      <c r="C45" s="24"/>
      <c r="D45" s="24"/>
      <c r="I45" s="25"/>
      <c r="J45" s="25"/>
    </row>
    <row r="46" spans="1:10" ht="9" customHeight="1">
      <c r="A46" s="24"/>
      <c r="B46" s="24"/>
      <c r="C46" s="24"/>
      <c r="D46" s="24"/>
      <c r="I46" s="26"/>
      <c r="J46" s="26"/>
    </row>
    <row r="47" spans="1:10" ht="12.75">
      <c r="A47" s="4"/>
      <c r="B47" s="4"/>
      <c r="C47" s="4"/>
      <c r="D47" s="4"/>
      <c r="I47" s="26"/>
      <c r="J47" s="26"/>
    </row>
    <row r="48" spans="1:14" ht="12.75">
      <c r="A48" s="8" t="s">
        <v>30</v>
      </c>
      <c r="B48" s="8" t="s">
        <v>31</v>
      </c>
      <c r="C48" s="8" t="s">
        <v>32</v>
      </c>
      <c r="D48" s="8" t="s">
        <v>33</v>
      </c>
      <c r="E48" s="27"/>
      <c r="I48" s="28"/>
      <c r="J48" s="28"/>
      <c r="K48" s="28"/>
      <c r="L48" s="28"/>
      <c r="M48" s="28"/>
      <c r="N48" s="28"/>
    </row>
    <row r="49" spans="1:14" ht="12.75">
      <c r="A49" s="10" t="s">
        <v>34</v>
      </c>
      <c r="B49" s="12" t="s">
        <v>35</v>
      </c>
      <c r="C49" s="29">
        <v>0.14</v>
      </c>
      <c r="D49" s="30">
        <f>C49:C57*E49:E57</f>
        <v>600.4319999999999</v>
      </c>
      <c r="E49" s="14">
        <f aca="true" t="shared" si="0" ref="E49:E58">357.4*12</f>
        <v>4288.799999999999</v>
      </c>
      <c r="F49" s="31"/>
      <c r="G49" s="32"/>
      <c r="H49" s="14"/>
      <c r="I49" s="33"/>
      <c r="J49" s="33"/>
      <c r="K49" s="33"/>
      <c r="L49" s="33"/>
      <c r="M49" s="33"/>
      <c r="N49" s="33"/>
    </row>
    <row r="50" spans="1:14" ht="12.75">
      <c r="A50" s="10" t="s">
        <v>36</v>
      </c>
      <c r="B50" s="12" t="s">
        <v>37</v>
      </c>
      <c r="C50" s="18">
        <v>2.1</v>
      </c>
      <c r="D50" s="30">
        <f>C50:C57*E50:E57</f>
        <v>9006.48</v>
      </c>
      <c r="E50" s="14">
        <f t="shared" si="0"/>
        <v>4288.799999999999</v>
      </c>
      <c r="F50" s="31"/>
      <c r="G50" s="32"/>
      <c r="H50" s="14"/>
      <c r="I50" s="33"/>
      <c r="J50" s="33"/>
      <c r="K50" s="33"/>
      <c r="L50" s="33"/>
      <c r="M50" s="33"/>
      <c r="N50" s="33"/>
    </row>
    <row r="51" spans="1:14" ht="12.75">
      <c r="A51" s="10" t="s">
        <v>38</v>
      </c>
      <c r="B51" s="12" t="s">
        <v>37</v>
      </c>
      <c r="C51" s="18">
        <v>1.2</v>
      </c>
      <c r="D51" s="30">
        <f>C51:C59*E51:E59</f>
        <v>5146.559999999999</v>
      </c>
      <c r="E51" s="14">
        <f t="shared" si="0"/>
        <v>4288.799999999999</v>
      </c>
      <c r="F51" s="31"/>
      <c r="G51" s="32"/>
      <c r="H51" s="14">
        <f>1492.6*12</f>
        <v>17911.199999999997</v>
      </c>
      <c r="I51" s="33"/>
      <c r="J51" s="33"/>
      <c r="K51" s="33"/>
      <c r="L51" s="33"/>
      <c r="M51" s="33"/>
      <c r="N51" s="33"/>
    </row>
    <row r="52" spans="1:14" ht="12.75">
      <c r="A52" s="10" t="s">
        <v>39</v>
      </c>
      <c r="B52" s="12" t="s">
        <v>35</v>
      </c>
      <c r="C52" s="18">
        <v>0.41</v>
      </c>
      <c r="D52" s="30">
        <f>C52:C60*E52:E60</f>
        <v>1758.4079999999997</v>
      </c>
      <c r="E52" s="14">
        <f t="shared" si="0"/>
        <v>4288.799999999999</v>
      </c>
      <c r="F52" s="31"/>
      <c r="G52" s="32"/>
      <c r="H52" s="14">
        <f>6026.8*12</f>
        <v>72321.6</v>
      </c>
      <c r="I52" s="33"/>
      <c r="J52" s="33"/>
      <c r="K52" s="33"/>
      <c r="L52" s="33"/>
      <c r="M52" s="33"/>
      <c r="N52" s="33"/>
    </row>
    <row r="53" spans="1:14" ht="12.75">
      <c r="A53" s="10" t="s">
        <v>40</v>
      </c>
      <c r="B53" s="34" t="s">
        <v>41</v>
      </c>
      <c r="C53" s="35">
        <v>0.95</v>
      </c>
      <c r="D53" s="30">
        <f>C53:C60*E53:E60</f>
        <v>4074.359999999999</v>
      </c>
      <c r="E53" s="14">
        <f t="shared" si="0"/>
        <v>4288.799999999999</v>
      </c>
      <c r="F53" s="36"/>
      <c r="G53" s="37"/>
      <c r="H53" s="14">
        <f>7519.4*12</f>
        <v>90232.79999999999</v>
      </c>
      <c r="I53" s="33"/>
      <c r="J53" s="33"/>
      <c r="K53" s="33"/>
      <c r="L53" s="33"/>
      <c r="M53" s="33"/>
      <c r="N53" s="33"/>
    </row>
    <row r="54" spans="1:14" ht="12.75">
      <c r="A54" s="10" t="s">
        <v>42</v>
      </c>
      <c r="B54" s="34" t="s">
        <v>35</v>
      </c>
      <c r="C54" s="35">
        <v>0.25</v>
      </c>
      <c r="D54" s="30">
        <f>C54:C61*E54:E61</f>
        <v>1072.1999999999998</v>
      </c>
      <c r="E54" s="14">
        <f t="shared" si="0"/>
        <v>4288.799999999999</v>
      </c>
      <c r="F54" s="36"/>
      <c r="G54" s="37"/>
      <c r="H54" s="14"/>
      <c r="I54" s="33"/>
      <c r="J54" s="33"/>
      <c r="K54" s="33"/>
      <c r="L54" s="33"/>
      <c r="M54" s="33"/>
      <c r="N54" s="33"/>
    </row>
    <row r="55" spans="1:14" ht="12.75">
      <c r="A55" s="10" t="s">
        <v>43</v>
      </c>
      <c r="B55" s="34" t="s">
        <v>44</v>
      </c>
      <c r="C55" s="38">
        <v>1.29</v>
      </c>
      <c r="D55" s="30">
        <f>C55:C61*E55:E61</f>
        <v>5532.551999999999</v>
      </c>
      <c r="E55" s="14">
        <f t="shared" si="0"/>
        <v>4288.799999999999</v>
      </c>
      <c r="F55" s="36"/>
      <c r="G55" s="37"/>
      <c r="H55" s="14"/>
      <c r="I55" s="33"/>
      <c r="J55" s="33"/>
      <c r="K55" s="33"/>
      <c r="L55" s="33"/>
      <c r="M55" s="33"/>
      <c r="N55" s="33"/>
    </row>
    <row r="56" spans="1:14" ht="12.75">
      <c r="A56" s="10" t="s">
        <v>45</v>
      </c>
      <c r="B56" s="34" t="s">
        <v>46</v>
      </c>
      <c r="C56" s="39">
        <v>4.88</v>
      </c>
      <c r="D56" s="30">
        <f>C56:C61*E56:E61</f>
        <v>20929.343999999997</v>
      </c>
      <c r="E56" s="14">
        <f t="shared" si="0"/>
        <v>4288.799999999999</v>
      </c>
      <c r="F56" s="36"/>
      <c r="G56" s="14"/>
      <c r="H56" s="40"/>
      <c r="I56" s="33"/>
      <c r="J56" s="33"/>
      <c r="K56" s="33"/>
      <c r="L56" s="33"/>
      <c r="M56" s="33"/>
      <c r="N56" s="33"/>
    </row>
    <row r="57" spans="1:14" ht="12.75">
      <c r="A57" s="41" t="s">
        <v>47</v>
      </c>
      <c r="B57" s="42" t="s">
        <v>35</v>
      </c>
      <c r="C57" s="35">
        <v>0.14</v>
      </c>
      <c r="D57" s="30">
        <v>0</v>
      </c>
      <c r="E57" s="14">
        <f t="shared" si="0"/>
        <v>4288.799999999999</v>
      </c>
      <c r="F57" s="36"/>
      <c r="G57" s="14"/>
      <c r="H57" s="40"/>
      <c r="I57" s="33"/>
      <c r="J57" s="33"/>
      <c r="K57" s="33"/>
      <c r="L57" s="33"/>
      <c r="M57" s="33"/>
      <c r="N57" s="33"/>
    </row>
    <row r="58" spans="1:14" ht="12.75">
      <c r="A58" s="41" t="s">
        <v>48</v>
      </c>
      <c r="B58" s="43" t="s">
        <v>49</v>
      </c>
      <c r="C58" s="35">
        <v>0.64</v>
      </c>
      <c r="D58" s="30">
        <f>C58:C63*E58:E63</f>
        <v>2744.8319999999994</v>
      </c>
      <c r="E58" s="14">
        <f t="shared" si="0"/>
        <v>4288.799999999999</v>
      </c>
      <c r="F58" s="36"/>
      <c r="G58" s="14"/>
      <c r="H58" s="40"/>
      <c r="I58" s="33"/>
      <c r="J58" s="33"/>
      <c r="K58" s="33"/>
      <c r="L58" s="33"/>
      <c r="M58" s="33"/>
      <c r="N58" s="33"/>
    </row>
    <row r="59" spans="1:14" ht="12.75">
      <c r="A59" s="41" t="s">
        <v>50</v>
      </c>
      <c r="B59" s="34"/>
      <c r="C59" s="35">
        <f>SUM(C49:C58)</f>
        <v>12.000000000000002</v>
      </c>
      <c r="D59" s="35">
        <f>SUM(D49:D58)</f>
        <v>50865.168</v>
      </c>
      <c r="E59" s="27"/>
      <c r="F59" s="44"/>
      <c r="H59" s="33"/>
      <c r="I59" s="33"/>
      <c r="J59" s="33"/>
      <c r="K59" s="33"/>
      <c r="L59" s="33"/>
      <c r="M59" s="33"/>
      <c r="N59" s="33"/>
    </row>
    <row r="60" spans="1:14" ht="13.5" customHeight="1">
      <c r="A60" s="41" t="s">
        <v>51</v>
      </c>
      <c r="B60" s="41"/>
      <c r="C60" s="41"/>
      <c r="D60" s="41"/>
      <c r="F60" s="44"/>
      <c r="H60" s="33"/>
      <c r="I60" s="33"/>
      <c r="J60" s="33"/>
      <c r="K60" s="33"/>
      <c r="L60" s="33"/>
      <c r="M60" s="33"/>
      <c r="N60" s="33"/>
    </row>
    <row r="61" spans="1:5" ht="13.5" customHeight="1">
      <c r="A61" s="45"/>
      <c r="B61" s="45"/>
      <c r="C61" s="45"/>
      <c r="D61" s="46">
        <v>0</v>
      </c>
      <c r="E61" s="47"/>
    </row>
    <row r="62" spans="1:5" ht="13.5" customHeight="1">
      <c r="A62" s="45" t="s">
        <v>52</v>
      </c>
      <c r="B62" s="45"/>
      <c r="C62" s="45"/>
      <c r="D62" s="48">
        <f>SUM(D61:D61)</f>
        <v>0</v>
      </c>
      <c r="E62" s="47"/>
    </row>
    <row r="63" spans="1:5" ht="13.5" customHeight="1">
      <c r="A63" s="45" t="s">
        <v>53</v>
      </c>
      <c r="B63" s="45"/>
      <c r="C63" s="45"/>
      <c r="D63" s="49">
        <v>0</v>
      </c>
      <c r="E63" s="47"/>
    </row>
    <row r="64" spans="1:5" ht="13.5" customHeight="1">
      <c r="A64" s="45" t="s">
        <v>54</v>
      </c>
      <c r="B64" s="45"/>
      <c r="C64" s="45"/>
      <c r="D64" s="48">
        <f>D62+D59-D57</f>
        <v>50865.168</v>
      </c>
      <c r="E64" s="47"/>
    </row>
    <row r="65" spans="1:5" ht="25.5" customHeight="1">
      <c r="A65" s="50" t="s">
        <v>55</v>
      </c>
      <c r="B65" s="50"/>
      <c r="C65" s="50"/>
      <c r="D65" s="48">
        <f>B15+B19+B20-D62</f>
        <v>-2856.21</v>
      </c>
      <c r="E65" s="47"/>
    </row>
    <row r="66" spans="1:5" ht="12.75">
      <c r="A66" s="24"/>
      <c r="B66" s="51"/>
      <c r="C66" s="51"/>
      <c r="D66" s="52"/>
      <c r="E66" s="47"/>
    </row>
    <row r="67" spans="1:5" ht="12.75">
      <c r="A67" s="53"/>
      <c r="B67" s="51"/>
      <c r="C67" s="51"/>
      <c r="D67" s="52"/>
      <c r="E67" s="47"/>
    </row>
    <row r="68" spans="1:5" ht="13.5" customHeight="1">
      <c r="A68" s="50" t="s">
        <v>56</v>
      </c>
      <c r="B68" s="50"/>
      <c r="C68" s="50"/>
      <c r="D68" s="54">
        <v>14151.28</v>
      </c>
      <c r="E68" s="47"/>
    </row>
    <row r="69" spans="1:4" ht="13.5" customHeight="1">
      <c r="A69" s="9" t="s">
        <v>16</v>
      </c>
      <c r="B69" s="9"/>
      <c r="C69" s="9"/>
      <c r="D69" s="55"/>
    </row>
    <row r="70" spans="1:4" ht="13.5" customHeight="1">
      <c r="A70" s="9" t="s">
        <v>17</v>
      </c>
      <c r="B70" s="9"/>
      <c r="C70" s="9"/>
      <c r="D70" s="56">
        <f>D68*E18</f>
        <v>9362.956378460309</v>
      </c>
    </row>
    <row r="71" spans="1:4" ht="13.5" customHeight="1">
      <c r="A71" s="57" t="s">
        <v>19</v>
      </c>
      <c r="B71" s="57"/>
      <c r="C71" s="57"/>
      <c r="D71" s="56">
        <f>D68*E20</f>
        <v>287.6476246096648</v>
      </c>
    </row>
    <row r="72" spans="1:4" ht="15" customHeight="1">
      <c r="A72" s="9" t="s">
        <v>20</v>
      </c>
      <c r="B72" s="9"/>
      <c r="C72" s="9"/>
      <c r="D72" s="56">
        <f>D68*E21</f>
        <v>4500.675996930027</v>
      </c>
    </row>
    <row r="73" spans="1:4" ht="15" customHeight="1">
      <c r="A73" s="9" t="s">
        <v>16</v>
      </c>
      <c r="B73" s="9"/>
      <c r="C73" s="9"/>
      <c r="D73" s="56"/>
    </row>
    <row r="74" spans="1:4" ht="12.75">
      <c r="A74" s="9" t="s">
        <v>21</v>
      </c>
      <c r="B74" s="9"/>
      <c r="C74" s="9"/>
      <c r="D74" s="56">
        <f>D68*E23</f>
        <v>2091.42520241124</v>
      </c>
    </row>
    <row r="75" spans="1:4" ht="12.75">
      <c r="A75" s="9" t="s">
        <v>23</v>
      </c>
      <c r="B75" s="9"/>
      <c r="C75" s="9"/>
      <c r="D75" s="56">
        <f>D68*E24</f>
        <v>2409.250794518787</v>
      </c>
    </row>
    <row r="76" spans="1:4" ht="13.5" customHeight="1">
      <c r="A76" s="9" t="s">
        <v>24</v>
      </c>
      <c r="B76" s="9"/>
      <c r="C76" s="9"/>
      <c r="D76" s="56">
        <f>D68*E25</f>
        <v>0</v>
      </c>
    </row>
    <row r="77" spans="1:4" ht="12.75" customHeight="1">
      <c r="A77" s="9" t="s">
        <v>25</v>
      </c>
      <c r="B77" s="9"/>
      <c r="C77" s="9"/>
      <c r="D77" s="55"/>
    </row>
    <row r="78" spans="1:4" ht="25.5" customHeight="1">
      <c r="A78" s="58" t="s">
        <v>57</v>
      </c>
      <c r="B78" s="58"/>
      <c r="C78" s="58"/>
      <c r="D78" s="58"/>
    </row>
    <row r="79" spans="1:4" ht="12.75">
      <c r="A79" s="59" t="s">
        <v>58</v>
      </c>
      <c r="B79" s="8" t="s">
        <v>59</v>
      </c>
      <c r="C79" s="59" t="s">
        <v>60</v>
      </c>
      <c r="D79" s="59" t="s">
        <v>61</v>
      </c>
    </row>
    <row r="80" spans="1:4" ht="12.75" customHeight="1">
      <c r="A80" s="10" t="s">
        <v>17</v>
      </c>
      <c r="B80" s="60" t="s">
        <v>62</v>
      </c>
      <c r="C80" s="61">
        <v>12</v>
      </c>
      <c r="D80" s="59" t="s">
        <v>63</v>
      </c>
    </row>
    <row r="81" spans="1:4" ht="12.75">
      <c r="A81" s="10" t="s">
        <v>19</v>
      </c>
      <c r="B81" s="60"/>
      <c r="C81" s="61">
        <v>2.7</v>
      </c>
      <c r="D81" s="10" t="s">
        <v>63</v>
      </c>
    </row>
    <row r="82" spans="1:4" ht="12.75" customHeight="1">
      <c r="A82" s="10" t="s">
        <v>21</v>
      </c>
      <c r="B82" s="62" t="s">
        <v>64</v>
      </c>
      <c r="C82" s="61">
        <v>24.15</v>
      </c>
      <c r="D82" s="10" t="s">
        <v>65</v>
      </c>
    </row>
    <row r="83" spans="1:4" ht="12.75">
      <c r="A83" s="10" t="s">
        <v>23</v>
      </c>
      <c r="B83" s="62"/>
      <c r="C83" s="61">
        <v>27.82</v>
      </c>
      <c r="D83" s="10" t="s">
        <v>65</v>
      </c>
    </row>
    <row r="84" spans="1:4" ht="12.75">
      <c r="A84" s="4"/>
      <c r="B84" s="4"/>
      <c r="C84" s="4"/>
      <c r="D84" s="4"/>
    </row>
    <row r="85" spans="1:4" ht="12.75">
      <c r="A85" s="4" t="s">
        <v>66</v>
      </c>
      <c r="B85" s="4"/>
      <c r="C85" s="4"/>
      <c r="D85" s="4"/>
    </row>
    <row r="86" spans="1:4" ht="12.75">
      <c r="A86" s="4"/>
      <c r="B86" s="4"/>
      <c r="C86" s="4"/>
      <c r="D86" s="4"/>
    </row>
    <row r="87" spans="1:4" ht="12.75">
      <c r="A87" s="4" t="s">
        <v>67</v>
      </c>
      <c r="B87" s="4"/>
      <c r="C87" s="4"/>
      <c r="D87" s="4"/>
    </row>
    <row r="88" spans="1:4" ht="12.75">
      <c r="A88" s="4"/>
      <c r="B88" s="4"/>
      <c r="C88" s="4"/>
      <c r="D88" s="4"/>
    </row>
  </sheetData>
  <sheetProtection selectLockedCells="1" selectUnlockedCells="1"/>
  <mergeCells count="26">
    <mergeCell ref="A1:D1"/>
    <mergeCell ref="A2:D2"/>
    <mergeCell ref="A3:D3"/>
    <mergeCell ref="A4:D4"/>
    <mergeCell ref="A5:D5"/>
    <mergeCell ref="A7:D7"/>
    <mergeCell ref="A45:D46"/>
    <mergeCell ref="A60:D60"/>
    <mergeCell ref="A61:C61"/>
    <mergeCell ref="A62:C62"/>
    <mergeCell ref="A63:C63"/>
    <mergeCell ref="A64:C64"/>
    <mergeCell ref="A65:C65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D78"/>
    <mergeCell ref="B80:B81"/>
    <mergeCell ref="B82:B83"/>
  </mergeCells>
  <printOptions/>
  <pageMargins left="0.3625" right="0.39375" top="0.34097222222222223" bottom="0.7875" header="0.5118055555555555" footer="0.5118055555555555"/>
  <pageSetup horizontalDpi="300" verticalDpi="300" orientation="portrait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2012-04-26T10:48:36Z</cp:lastPrinted>
  <dcterms:modified xsi:type="dcterms:W3CDTF">2012-04-27T07:32:50Z</dcterms:modified>
  <cp:category/>
  <cp:version/>
  <cp:contentType/>
  <cp:contentStatus/>
  <cp:revision>13</cp:revision>
</cp:coreProperties>
</file>